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gar\Desktop\Casadinero\Paczka do kampanii\Narzędzia\"/>
    </mc:Choice>
  </mc:AlternateContent>
  <xr:revisionPtr revIDLastSave="0" documentId="13_ncr:1_{FAB3008F-7E8B-4726-B632-D613557EBEB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TART" sheetId="1" r:id="rId1"/>
    <sheet name="KOSZTY STAŁE" sheetId="2" r:id="rId2"/>
    <sheet name="ZLECENIA" sheetId="3" r:id="rId3"/>
    <sheet name="WYNIK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5" i="3" l="1"/>
  <c r="C4" i="4" s="1"/>
  <c r="O24" i="3"/>
  <c r="N24" i="3"/>
  <c r="M24" i="3"/>
  <c r="L24" i="3"/>
  <c r="K24" i="3"/>
  <c r="G24" i="3"/>
  <c r="J24" i="3" s="1"/>
  <c r="O23" i="3"/>
  <c r="N23" i="3"/>
  <c r="M23" i="3"/>
  <c r="L23" i="3"/>
  <c r="K23" i="3"/>
  <c r="J23" i="3"/>
  <c r="G23" i="3"/>
  <c r="O22" i="3"/>
  <c r="N22" i="3"/>
  <c r="M22" i="3"/>
  <c r="L22" i="3"/>
  <c r="K22" i="3"/>
  <c r="G22" i="3"/>
  <c r="J22" i="3" s="1"/>
  <c r="O21" i="3"/>
  <c r="N21" i="3"/>
  <c r="M21" i="3"/>
  <c r="L21" i="3"/>
  <c r="K21" i="3"/>
  <c r="G21" i="3"/>
  <c r="J21" i="3" s="1"/>
  <c r="O20" i="3"/>
  <c r="N20" i="3"/>
  <c r="M20" i="3"/>
  <c r="L20" i="3"/>
  <c r="K20" i="3"/>
  <c r="G20" i="3"/>
  <c r="J20" i="3" s="1"/>
  <c r="O19" i="3"/>
  <c r="N19" i="3"/>
  <c r="M19" i="3"/>
  <c r="L19" i="3"/>
  <c r="K19" i="3"/>
  <c r="G19" i="3"/>
  <c r="J19" i="3" s="1"/>
  <c r="O18" i="3"/>
  <c r="N18" i="3"/>
  <c r="M18" i="3"/>
  <c r="L18" i="3"/>
  <c r="K18" i="3"/>
  <c r="G18" i="3"/>
  <c r="J18" i="3" s="1"/>
  <c r="O17" i="3"/>
  <c r="N17" i="3"/>
  <c r="M17" i="3"/>
  <c r="L17" i="3"/>
  <c r="K17" i="3"/>
  <c r="G17" i="3"/>
  <c r="J17" i="3" s="1"/>
  <c r="O16" i="3"/>
  <c r="N16" i="3"/>
  <c r="M16" i="3"/>
  <c r="L16" i="3"/>
  <c r="K16" i="3"/>
  <c r="J16" i="3"/>
  <c r="G16" i="3"/>
  <c r="O15" i="3"/>
  <c r="N15" i="3"/>
  <c r="M15" i="3"/>
  <c r="L15" i="3"/>
  <c r="K15" i="3"/>
  <c r="G15" i="3"/>
  <c r="J15" i="3" s="1"/>
  <c r="O14" i="3"/>
  <c r="N14" i="3"/>
  <c r="M14" i="3"/>
  <c r="L14" i="3"/>
  <c r="K14" i="3"/>
  <c r="G14" i="3"/>
  <c r="J14" i="3" s="1"/>
  <c r="O13" i="3"/>
  <c r="N13" i="3"/>
  <c r="M13" i="3"/>
  <c r="L13" i="3"/>
  <c r="K13" i="3"/>
  <c r="G13" i="3"/>
  <c r="J13" i="3" s="1"/>
  <c r="O12" i="3"/>
  <c r="N12" i="3"/>
  <c r="M12" i="3"/>
  <c r="L12" i="3"/>
  <c r="K12" i="3"/>
  <c r="G12" i="3"/>
  <c r="J12" i="3" s="1"/>
  <c r="O11" i="3"/>
  <c r="N11" i="3"/>
  <c r="M11" i="3"/>
  <c r="L11" i="3"/>
  <c r="K11" i="3"/>
  <c r="J11" i="3"/>
  <c r="G11" i="3"/>
  <c r="O10" i="3"/>
  <c r="N10" i="3"/>
  <c r="M10" i="3"/>
  <c r="L10" i="3"/>
  <c r="K10" i="3"/>
  <c r="G10" i="3"/>
  <c r="J10" i="3" s="1"/>
  <c r="O9" i="3"/>
  <c r="N9" i="3"/>
  <c r="M9" i="3"/>
  <c r="L9" i="3"/>
  <c r="K9" i="3"/>
  <c r="G9" i="3"/>
  <c r="J9" i="3" s="1"/>
  <c r="O8" i="3"/>
  <c r="N8" i="3"/>
  <c r="M8" i="3"/>
  <c r="L8" i="3"/>
  <c r="K8" i="3"/>
  <c r="G8" i="3"/>
  <c r="J8" i="3" s="1"/>
  <c r="O7" i="3"/>
  <c r="N7" i="3"/>
  <c r="M7" i="3"/>
  <c r="L7" i="3"/>
  <c r="K7" i="3"/>
  <c r="G7" i="3"/>
  <c r="J7" i="3" s="1"/>
  <c r="G6" i="3"/>
  <c r="J6" i="3" s="1"/>
  <c r="K6" i="3" s="1"/>
  <c r="G5" i="3"/>
  <c r="J5" i="3" s="1"/>
  <c r="C19" i="2"/>
  <c r="M5" i="3" s="1"/>
  <c r="M6" i="3" l="1"/>
  <c r="M25" i="3" s="1"/>
  <c r="K5" i="3"/>
  <c r="J25" i="3"/>
  <c r="L6" i="3"/>
  <c r="C6" i="4"/>
  <c r="N6" i="3" l="1"/>
  <c r="O6" i="3" s="1"/>
  <c r="N5" i="3"/>
  <c r="L5" i="3"/>
  <c r="L25" i="3"/>
  <c r="K25" i="3"/>
  <c r="C7" i="4" l="1"/>
  <c r="C5" i="4"/>
  <c r="O5" i="3"/>
  <c r="N25" i="3"/>
  <c r="C10" i="4" l="1"/>
  <c r="C9" i="4"/>
</calcChain>
</file>

<file path=xl/sharedStrings.xml><?xml version="1.0" encoding="utf-8"?>
<sst xmlns="http://schemas.openxmlformats.org/spreadsheetml/2006/main" count="78" uniqueCount="63">
  <si>
    <t>Kalkulator Rentowności — wersja lite</t>
  </si>
  <si>
    <t>Do czego służy:</t>
  </si>
  <si>
    <t>Pokazuje, na których zleceniach (klientach, projektach) firma naprawdę zarabia, a na których traci —</t>
  </si>
  <si>
    <t>po policzeniu wszystkich kosztów, nie tylko tych widocznych na fakturach.</t>
  </si>
  <si>
    <t>Jak wypełnić (10–15 minut):</t>
  </si>
  <si>
    <t>1. Zakładka KOSZTY STAŁE — wpisz miesięczne koszty, które firma ponosi niezależnie od zleceń (żółte pola).</t>
  </si>
  <si>
    <t>2. Zakładka ZLECENIA — wpisz 5–20 ostatnich zleceń: przychód i koszty bezpośrednie (żółte pola).</t>
  </si>
  <si>
    <t xml:space="preserve">   Dwa pierwsze wiersze to PRZYKŁAD — nadpisz je własnymi danymi.</t>
  </si>
  <si>
    <t>3. Zakładka WYNIK — niczego nie wpisujesz; zobaczysz, które zlecenia budują zysk, a które go zjadają.</t>
  </si>
  <si>
    <t>Zasada: wypełniasz wyłącznie ŻÓŁTE pola. Reszta liczy się sama.</t>
  </si>
  <si>
    <t>Kwoty: wszystkie NETTO (bez VAT). Wynagrodzenia — jako pełny koszt pracodawcy (brutto + składki ZUS po stronie firmy).</t>
  </si>
  <si>
    <t>Uwaga: to narzędzie poglądowe — upraszcza rozliczenie kosztów stałych (rozdziela je proporcjonalnie</t>
  </si>
  <si>
    <t>do przychodu). Pełną analizę rentowności robi się na danych z księgowości i systemu.</t>
  </si>
  <si>
    <t>Chcesz przejść przez to z kimś, kto układa takie firmy na co dzień?</t>
  </si>
  <si>
    <t>►  UMÓW BEZPŁATNĄ GODZINNĄ ROZMOWĘ DIAGNOSTYCZNĄ ONLINE</t>
  </si>
  <si>
    <t>www.casadinero.pl</t>
  </si>
  <si>
    <t>tel. +48 512 071 753</t>
  </si>
  <si>
    <t>wspolpraca@casadinero.pl</t>
  </si>
  <si>
    <t>Miesięczne koszty stałe firmy</t>
  </si>
  <si>
    <t>Koszty ponoszone co miesiąc niezależnie od liczby zleceń. Wpisz w żółte pola (0, jeśli nie dotyczy). Kwoty NETTO — bez VAT.</t>
  </si>
  <si>
    <t>Pozycja</t>
  </si>
  <si>
    <t>Kwota netto / mies.</t>
  </si>
  <si>
    <t>Wynagrodzenia stałe — pełny koszt pracodawcy (zarząd, administracja)</t>
  </si>
  <si>
    <t>Czynsz, media, utrzymanie biura / hali</t>
  </si>
  <si>
    <t>Leasingi i raty (auta, maszyny, sprzęt)</t>
  </si>
  <si>
    <t>Księgowość, prawnik, licencje, oprogramowanie</t>
  </si>
  <si>
    <t>Marketing i sprzedaż (stałe)</t>
  </si>
  <si>
    <t>Ubezpieczenia, podatki stałe, opłaty</t>
  </si>
  <si>
    <t>Pozostałe koszty stałe</t>
  </si>
  <si>
    <t>RAZEM koszty stałe / mies.</t>
  </si>
  <si>
    <t>Kwoty przykładowe — nadpisz własnymi. Wszystkie kwoty netto (bez VAT). Źródło kwot: przykład poglądowy, nie dane żadnej firmy.</t>
  </si>
  <si>
    <t>Zlecenia / projekty / klienci — ostatni miesiąc lub kwartał</t>
  </si>
  <si>
    <t>Żółte pola wypełniasz, resztę liczy arkusz. Dwa pierwsze wiersze to przykład — nadpisz. WSZYSTKIE KWOTY NETTO (bez VAT); stawka zł/h = pełny koszt pracodawcy.</t>
  </si>
  <si>
    <t>Zlecenie / klient</t>
  </si>
  <si>
    <t>Przychód netto</t>
  </si>
  <si>
    <t>Materiały (netto)</t>
  </si>
  <si>
    <t>Robocizna (godz.)</t>
  </si>
  <si>
    <t>Stawka zł/h (koszt pracodawcy)</t>
  </si>
  <si>
    <t>Koszt robocizny</t>
  </si>
  <si>
    <t>Podwykonawcy (netto)</t>
  </si>
  <si>
    <t>Inne koszty (netto)</t>
  </si>
  <si>
    <t>Koszty bezpośr. razem</t>
  </si>
  <si>
    <t>Marża brutto</t>
  </si>
  <si>
    <t>Marża %</t>
  </si>
  <si>
    <t>Przydział kosztów stałych</t>
  </si>
  <si>
    <t>Wynik zlecenia</t>
  </si>
  <si>
    <t>Wynik %</t>
  </si>
  <si>
    <t>PRZYKŁAD: Hala — klient A</t>
  </si>
  <si>
    <t>PRZYKŁAD: Serwis — klient B</t>
  </si>
  <si>
    <t>RAZEM</t>
  </si>
  <si>
    <t>Wynik — gdzie powstaje i gdzie znika zysk</t>
  </si>
  <si>
    <t>Wszystkie kwoty netto (bez VAT).</t>
  </si>
  <si>
    <t>Przychód razem</t>
  </si>
  <si>
    <t>Marża brutto na zleceniach (po kosztach bezpośrednich)</t>
  </si>
  <si>
    <t>Koszty stałe miesiąca</t>
  </si>
  <si>
    <t>WYNIK FIRMY (marża brutto − koszty stałe)</t>
  </si>
  <si>
    <t>Najlepsze zlecenie (wynik %)</t>
  </si>
  <si>
    <t>Najsłabsze zlecenie (wynik %)</t>
  </si>
  <si>
    <t>Jak to czytać:</t>
  </si>
  <si>
    <t>1. Posortuj w głowie zlecenia po kolumnie WYNIK % — różnica między najlepszym a najsłabszym to zwykle pierwsze odkrycie.</t>
  </si>
  <si>
    <t>2. Zlecenie z dodatnią marżą brutto może mieć ujemny WYNIK — to znaczy, że nie dźwiga swojej części kosztów stałych.</t>
  </si>
  <si>
    <t>3. Jeżeli przy wypełnianiu kolumn kosztów trzeba było zgadywać — to jest dokładnie miejsce, w którym pieniądze znikają bez śladu.</t>
  </si>
  <si>
    <t>Uwaga do przykładu: dwa przykładowe zlecenia niosą pełne koszty stałe miesiąca — stąd ujemny wynik. Po wpisaniu wszystkich zleceń miesiąca obraz się urealnia.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</si>
</sst>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zł&quot;;\(#,##0&quot; zł)&quot;;\-"/>
    <numFmt numFmtId="165" formatCode="#,##0&quot; zł/h&quot;"/>
    <numFmt numFmtId="166" formatCode="0.0%"/>
  </numFmts>
  <fonts count="20" x14ac:knownFonts="1">
    <font>
      <sz val="11"/>
      <color theme="1"/>
      <name val="Calibri"/>
      <family val="2"/>
      <charset val="1"/>
    </font>
    <font>
      <b/>
      <sz val="16"/>
      <color rgb="FF000000"/>
      <name val="Arial"/>
      <charset val="1"/>
    </font>
    <font>
      <sz val="10"/>
      <color rgb="FF000000"/>
      <name val="Arial"/>
      <charset val="1"/>
    </font>
    <font>
      <sz val="11"/>
      <color rgb="FF000000"/>
      <name val="Arial"/>
      <charset val="1"/>
    </font>
    <font>
      <b/>
      <sz val="12"/>
      <color rgb="FF000000"/>
      <name val="Arial"/>
      <charset val="1"/>
    </font>
    <font>
      <b/>
      <sz val="11"/>
      <color rgb="FF000000"/>
      <name val="Arial"/>
      <charset val="1"/>
    </font>
    <font>
      <b/>
      <sz val="10"/>
      <name val="Arial"/>
      <charset val="1"/>
    </font>
    <font>
      <b/>
      <sz val="11"/>
      <name val="Arial"/>
      <charset val="1"/>
    </font>
    <font>
      <b/>
      <sz val="12"/>
      <color rgb="FF1A1A1A"/>
      <name val="Arial"/>
      <charset val="1"/>
    </font>
    <font>
      <b/>
      <u/>
      <sz val="10"/>
      <color rgb="FF1A1A1A"/>
      <name val="Arial"/>
      <charset val="1"/>
    </font>
    <font>
      <b/>
      <sz val="13"/>
      <color rgb="FF000000"/>
      <name val="Arial"/>
      <charset val="1"/>
    </font>
    <font>
      <i/>
      <sz val="10"/>
      <color rgb="FF000000"/>
      <name val="Arial"/>
      <charset val="1"/>
    </font>
    <font>
      <b/>
      <sz val="11"/>
      <color rgb="FF1A1A1A"/>
      <name val="Arial"/>
      <charset val="1"/>
    </font>
    <font>
      <sz val="11"/>
      <color rgb="FF0000FF"/>
      <name val="Arial"/>
      <charset val="1"/>
    </font>
    <font>
      <i/>
      <sz val="9"/>
      <color rgb="FF000000"/>
      <name val="Arial"/>
      <charset val="1"/>
    </font>
    <font>
      <b/>
      <sz val="14"/>
      <color rgb="FF000000"/>
      <name val="Arial"/>
      <charset val="1"/>
    </font>
    <font>
      <i/>
      <sz val="9"/>
      <color rgb="FF666666"/>
      <name val="Arial"/>
      <charset val="1"/>
    </font>
    <font>
      <sz val="11"/>
      <color rgb="FF008000"/>
      <name val="Arial"/>
      <charset val="1"/>
    </font>
    <font>
      <b/>
      <sz val="11"/>
      <color rgb="FF008000"/>
      <name val="Arial"/>
      <charset val="1"/>
    </font>
    <font>
      <i/>
      <sz val="1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6EEDD"/>
        <bgColor rgb="FFFFFFFF"/>
      </patternFill>
    </fill>
    <fill>
      <patternFill patternType="solid">
        <fgColor rgb="FFD8B068"/>
        <bgColor rgb="FFBFA05C"/>
      </patternFill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rgb="FFBFA05C"/>
      </left>
      <right style="thin">
        <color rgb="FFBFA05C"/>
      </right>
      <top style="thin">
        <color rgb="FFBFA05C"/>
      </top>
      <bottom style="thin">
        <color rgb="FFBFA05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9" fillId="2" borderId="1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2" fillId="3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164" fontId="13" fillId="4" borderId="2" xfId="0" applyNumberFormat="1" applyFont="1" applyFill="1" applyBorder="1"/>
    <xf numFmtId="0" fontId="5" fillId="2" borderId="2" xfId="0" applyFont="1" applyFill="1" applyBorder="1"/>
    <xf numFmtId="164" fontId="5" fillId="2" borderId="2" xfId="0" applyNumberFormat="1" applyFont="1" applyFill="1" applyBorder="1"/>
    <xf numFmtId="0" fontId="14" fillId="0" borderId="0" xfId="0" applyFont="1"/>
    <xf numFmtId="0" fontId="13" fillId="4" borderId="2" xfId="0" applyFont="1" applyFill="1" applyBorder="1"/>
    <xf numFmtId="3" fontId="13" fillId="4" borderId="2" xfId="0" applyNumberFormat="1" applyFont="1" applyFill="1" applyBorder="1"/>
    <xf numFmtId="165" fontId="13" fillId="4" borderId="2" xfId="0" applyNumberFormat="1" applyFont="1" applyFill="1" applyBorder="1"/>
    <xf numFmtId="164" fontId="3" fillId="0" borderId="2" xfId="0" applyNumberFormat="1" applyFont="1" applyBorder="1"/>
    <xf numFmtId="166" fontId="3" fillId="0" borderId="2" xfId="0" applyNumberFormat="1" applyFont="1" applyBorder="1"/>
    <xf numFmtId="166" fontId="5" fillId="2" borderId="2" xfId="0" applyNumberFormat="1" applyFont="1" applyFill="1" applyBorder="1"/>
    <xf numFmtId="0" fontId="15" fillId="0" borderId="0" xfId="0" applyFont="1"/>
    <xf numFmtId="0" fontId="16" fillId="0" borderId="0" xfId="0" applyFont="1"/>
    <xf numFmtId="164" fontId="17" fillId="0" borderId="2" xfId="0" applyNumberFormat="1" applyFont="1" applyBorder="1"/>
    <xf numFmtId="164" fontId="18" fillId="2" borderId="2" xfId="0" applyNumberFormat="1" applyFont="1" applyFill="1" applyBorder="1"/>
    <xf numFmtId="0" fontId="0" fillId="0" borderId="2" xfId="0" applyBorder="1"/>
    <xf numFmtId="0" fontId="17" fillId="0" borderId="2" xfId="0" applyFont="1" applyBorder="1"/>
    <xf numFmtId="0" fontId="19" fillId="0" borderId="0" xfId="0" applyFont="1"/>
    <xf numFmtId="0" fontId="7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6EED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D8B068"/>
      <rgbColor rgb="FF3366FF"/>
      <rgbColor rgb="FF33CCCC"/>
      <rgbColor rgb="FF99CC00"/>
      <rgbColor rgb="FFFFCC00"/>
      <rgbColor rgb="FFFF9900"/>
      <rgbColor rgb="FFFF6600"/>
      <rgbColor rgb="FF666666"/>
      <rgbColor rgb="FFBFA05C"/>
      <rgbColor rgb="FF003366"/>
      <rgbColor rgb="FF339966"/>
      <rgbColor rgb="FF003300"/>
      <rgbColor rgb="FF333300"/>
      <rgbColor rgb="FF993300"/>
      <rgbColor rgb="FF993366"/>
      <rgbColor rgb="FF33339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1805760</xdr:colOff>
      <xdr:row>0</xdr:row>
      <xdr:rowOff>453240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1120" y="0"/>
          <a:ext cx="1805760" cy="453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1805760</xdr:colOff>
      <xdr:row>0</xdr:row>
      <xdr:rowOff>453240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0"/>
          <a:ext cx="1805760" cy="453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1729560</xdr:colOff>
      <xdr:row>0</xdr:row>
      <xdr:rowOff>453240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0"/>
          <a:ext cx="1805760" cy="453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1805760</xdr:colOff>
      <xdr:row>0</xdr:row>
      <xdr:rowOff>453240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0"/>
          <a:ext cx="1805760" cy="453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48512071753" TargetMode="External"/><Relationship Id="rId2" Type="http://schemas.openxmlformats.org/officeDocument/2006/relationships/hyperlink" Target="https://casadinero.pl/?utm_source=kalkulator-rentownosci&amp;utm_medium=plik-xlsx&amp;utm_campaign=narzedzia-casadinero&amp;utm_content=start" TargetMode="External"/><Relationship Id="rId1" Type="http://schemas.openxmlformats.org/officeDocument/2006/relationships/hyperlink" Target="https://casadinero.pl/kontakt/?utm_source=kalkulator-rentownosci&amp;utm_medium=plik-xlsx&amp;utm_campaign=narzedzia-casadinero&amp;utm_content=start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mailto:wspolpraca@casadinero.p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tel:+48512071753" TargetMode="External"/><Relationship Id="rId2" Type="http://schemas.openxmlformats.org/officeDocument/2006/relationships/hyperlink" Target="https://casadinero.pl/?utm_source=kalkulator-rentownosci&amp;utm_medium=plik-xlsx&amp;utm_campaign=narzedzia-casadinero&amp;utm_content=koszty-stale" TargetMode="External"/><Relationship Id="rId1" Type="http://schemas.openxmlformats.org/officeDocument/2006/relationships/hyperlink" Target="https://casadinero.pl/kontakt/?utm_source=kalkulator-rentownosci&amp;utm_medium=plik-xlsx&amp;utm_campaign=narzedzia-casadinero&amp;utm_content=koszty-stale" TargetMode="External"/><Relationship Id="rId5" Type="http://schemas.openxmlformats.org/officeDocument/2006/relationships/drawing" Target="../drawings/drawing2.xml"/><Relationship Id="rId4" Type="http://schemas.openxmlformats.org/officeDocument/2006/relationships/hyperlink" Target="mailto:wspolpraca@casadinero.p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tel:+48512071753" TargetMode="External"/><Relationship Id="rId2" Type="http://schemas.openxmlformats.org/officeDocument/2006/relationships/hyperlink" Target="https://casadinero.pl/?utm_source=kalkulator-rentownosci&amp;utm_medium=plik-xlsx&amp;utm_campaign=narzedzia-casadinero&amp;utm_content=zlecenia" TargetMode="External"/><Relationship Id="rId1" Type="http://schemas.openxmlformats.org/officeDocument/2006/relationships/hyperlink" Target="https://casadinero.pl/kontakt/?utm_source=kalkulator-rentownosci&amp;utm_medium=plik-xlsx&amp;utm_campaign=narzedzia-casadinero&amp;utm_content=zlecenia" TargetMode="External"/><Relationship Id="rId5" Type="http://schemas.openxmlformats.org/officeDocument/2006/relationships/drawing" Target="../drawings/drawing3.xml"/><Relationship Id="rId4" Type="http://schemas.openxmlformats.org/officeDocument/2006/relationships/hyperlink" Target="mailto:wspolpraca@casadinero.p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tel:+48512071753" TargetMode="External"/><Relationship Id="rId2" Type="http://schemas.openxmlformats.org/officeDocument/2006/relationships/hyperlink" Target="https://casadinero.pl/?utm_source=kalkulator-rentownosci&amp;utm_medium=plik-xlsx&amp;utm_campaign=narzedzia-casadinero&amp;utm_content=wynik" TargetMode="External"/><Relationship Id="rId1" Type="http://schemas.openxmlformats.org/officeDocument/2006/relationships/hyperlink" Target="https://casadinero.pl/kontakt/?utm_source=kalkulator-rentownosci&amp;utm_medium=plik-xlsx&amp;utm_campaign=narzedzia-casadinero&amp;utm_content=wynik" TargetMode="External"/><Relationship Id="rId5" Type="http://schemas.openxmlformats.org/officeDocument/2006/relationships/drawing" Target="../drawings/drawing4.xml"/><Relationship Id="rId4" Type="http://schemas.openxmlformats.org/officeDocument/2006/relationships/hyperlink" Target="mailto:wspolpraca@casadinero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4"/>
  <sheetViews>
    <sheetView showGridLines="0" tabSelected="1" zoomScaleNormal="100" workbookViewId="0">
      <selection activeCell="L7" sqref="L7"/>
    </sheetView>
  </sheetViews>
  <sheetFormatPr defaultColWidth="8.7109375" defaultRowHeight="15" x14ac:dyDescent="0.25"/>
  <cols>
    <col min="1" max="1" width="2" customWidth="1"/>
    <col min="2" max="2" width="34" customWidth="1"/>
  </cols>
  <sheetData>
    <row r="1" spans="2:2" ht="42" customHeight="1" x14ac:dyDescent="0.25"/>
    <row r="2" spans="2:2" ht="19.5" customHeight="1" x14ac:dyDescent="0.3">
      <c r="B2" s="2" t="s">
        <v>0</v>
      </c>
    </row>
    <row r="3" spans="2:2" ht="15" customHeight="1" x14ac:dyDescent="0.25">
      <c r="B3" s="3"/>
    </row>
    <row r="4" spans="2:2" ht="15" customHeight="1" x14ac:dyDescent="0.25">
      <c r="B4" s="4"/>
    </row>
    <row r="5" spans="2:2" ht="15" customHeight="1" x14ac:dyDescent="0.25">
      <c r="B5" s="5" t="s">
        <v>1</v>
      </c>
    </row>
    <row r="6" spans="2:2" ht="15" customHeight="1" x14ac:dyDescent="0.25">
      <c r="B6" s="4" t="s">
        <v>2</v>
      </c>
    </row>
    <row r="7" spans="2:2" ht="15" customHeight="1" x14ac:dyDescent="0.25">
      <c r="B7" s="4" t="s">
        <v>3</v>
      </c>
    </row>
    <row r="8" spans="2:2" ht="15" customHeight="1" x14ac:dyDescent="0.25">
      <c r="B8" s="4"/>
    </row>
    <row r="9" spans="2:2" ht="15" customHeight="1" x14ac:dyDescent="0.25">
      <c r="B9" s="5" t="s">
        <v>4</v>
      </c>
    </row>
    <row r="10" spans="2:2" ht="15" customHeight="1" x14ac:dyDescent="0.25">
      <c r="B10" s="4" t="s">
        <v>5</v>
      </c>
    </row>
    <row r="11" spans="2:2" ht="15" customHeight="1" x14ac:dyDescent="0.25">
      <c r="B11" s="4" t="s">
        <v>6</v>
      </c>
    </row>
    <row r="12" spans="2:2" ht="15" customHeight="1" x14ac:dyDescent="0.25">
      <c r="B12" s="4" t="s">
        <v>7</v>
      </c>
    </row>
    <row r="13" spans="2:2" ht="15" customHeight="1" x14ac:dyDescent="0.25">
      <c r="B13" s="4" t="s">
        <v>8</v>
      </c>
    </row>
    <row r="14" spans="2:2" ht="15" customHeight="1" x14ac:dyDescent="0.25">
      <c r="B14" s="4"/>
    </row>
    <row r="15" spans="2:2" ht="15" customHeight="1" x14ac:dyDescent="0.25">
      <c r="B15" s="6" t="s">
        <v>9</v>
      </c>
    </row>
    <row r="16" spans="2:2" ht="15" customHeight="1" x14ac:dyDescent="0.25">
      <c r="B16" s="7" t="s">
        <v>10</v>
      </c>
    </row>
    <row r="17" spans="2:8" ht="15" customHeight="1" x14ac:dyDescent="0.25">
      <c r="B17" s="3" t="s">
        <v>11</v>
      </c>
    </row>
    <row r="18" spans="2:8" ht="15" customHeight="1" x14ac:dyDescent="0.25">
      <c r="B18" s="3" t="s">
        <v>12</v>
      </c>
    </row>
    <row r="20" spans="2:8" ht="21.75" customHeight="1" x14ac:dyDescent="0.25">
      <c r="B20" s="30" t="s">
        <v>13</v>
      </c>
      <c r="C20" s="30"/>
      <c r="D20" s="30"/>
      <c r="E20" s="30"/>
      <c r="F20" s="30"/>
      <c r="G20" s="30"/>
      <c r="H20" s="30"/>
    </row>
    <row r="21" spans="2:8" ht="25.5" customHeight="1" x14ac:dyDescent="0.25">
      <c r="B21" s="31" t="s">
        <v>14</v>
      </c>
      <c r="C21" s="31"/>
      <c r="D21" s="31"/>
      <c r="E21" s="31"/>
      <c r="F21" s="31"/>
      <c r="G21" s="31"/>
      <c r="H21" s="31"/>
    </row>
    <row r="22" spans="2:8" ht="19.5" customHeight="1" x14ac:dyDescent="0.25">
      <c r="B22" s="1" t="s">
        <v>15</v>
      </c>
      <c r="C22" s="32" t="s">
        <v>16</v>
      </c>
      <c r="D22" s="32"/>
      <c r="E22" s="32"/>
      <c r="F22" s="32" t="s">
        <v>17</v>
      </c>
      <c r="G22" s="32"/>
      <c r="H22" s="32"/>
    </row>
    <row r="23" spans="2:8" ht="15" customHeight="1" x14ac:dyDescent="0.25">
      <c r="B23" s="8"/>
    </row>
    <row r="24" spans="2:8" ht="15" customHeight="1" x14ac:dyDescent="0.25">
      <c r="B24" s="8"/>
    </row>
  </sheetData>
  <mergeCells count="4">
    <mergeCell ref="B20:H20"/>
    <mergeCell ref="B21:H21"/>
    <mergeCell ref="C22:E22"/>
    <mergeCell ref="F22:H22"/>
  </mergeCells>
  <hyperlinks>
    <hyperlink ref="B21" r:id="rId1" xr:uid="{00000000-0004-0000-0000-000000000000}"/>
    <hyperlink ref="B22" r:id="rId2" xr:uid="{00000000-0004-0000-0000-000001000000}"/>
    <hyperlink ref="C22" r:id="rId3" xr:uid="{00000000-0004-0000-0000-000002000000}"/>
    <hyperlink ref="F22" r:id="rId4" xr:uid="{00000000-0004-0000-0000-000003000000}"/>
  </hyperlinks>
  <pageMargins left="0.75" right="0.75" top="1" bottom="1" header="0.511811023622047" footer="0.511811023622047"/>
  <pageSetup paperSize="9" orientation="portrait" horizontalDpi="300" verticalDpi="30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27"/>
  <sheetViews>
    <sheetView showGridLines="0" zoomScaleNormal="100" workbookViewId="0">
      <selection activeCell="B14" sqref="B14"/>
    </sheetView>
  </sheetViews>
  <sheetFormatPr defaultColWidth="8.7109375" defaultRowHeight="15" x14ac:dyDescent="0.25"/>
  <cols>
    <col min="1" max="1" width="3" customWidth="1"/>
    <col min="2" max="2" width="62" customWidth="1"/>
    <col min="3" max="3" width="18" customWidth="1"/>
  </cols>
  <sheetData>
    <row r="1" spans="2:3" ht="42" customHeight="1" x14ac:dyDescent="0.25"/>
    <row r="2" spans="2:3" ht="15.75" customHeight="1" x14ac:dyDescent="0.25">
      <c r="B2" s="9" t="s">
        <v>18</v>
      </c>
    </row>
    <row r="3" spans="2:3" ht="15" customHeight="1" x14ac:dyDescent="0.25">
      <c r="B3" s="10" t="s">
        <v>19</v>
      </c>
    </row>
    <row r="5" spans="2:3" ht="30" customHeight="1" x14ac:dyDescent="0.25">
      <c r="B5" s="11" t="s">
        <v>20</v>
      </c>
      <c r="C5" s="11" t="s">
        <v>21</v>
      </c>
    </row>
    <row r="6" spans="2:3" ht="15" customHeight="1" x14ac:dyDescent="0.25">
      <c r="B6" s="12" t="s">
        <v>22</v>
      </c>
      <c r="C6" s="13">
        <v>28000</v>
      </c>
    </row>
    <row r="7" spans="2:3" ht="15" customHeight="1" x14ac:dyDescent="0.25">
      <c r="B7" s="12" t="s">
        <v>23</v>
      </c>
      <c r="C7" s="13">
        <v>6500</v>
      </c>
    </row>
    <row r="8" spans="2:3" ht="15" customHeight="1" x14ac:dyDescent="0.25">
      <c r="B8" s="12" t="s">
        <v>24</v>
      </c>
      <c r="C8" s="13">
        <v>5200</v>
      </c>
    </row>
    <row r="9" spans="2:3" ht="15" customHeight="1" x14ac:dyDescent="0.25">
      <c r="B9" s="12" t="s">
        <v>25</v>
      </c>
      <c r="C9" s="13">
        <v>2100</v>
      </c>
    </row>
    <row r="10" spans="2:3" ht="15" customHeight="1" x14ac:dyDescent="0.25">
      <c r="B10" s="12" t="s">
        <v>26</v>
      </c>
      <c r="C10" s="13">
        <v>3000</v>
      </c>
    </row>
    <row r="11" spans="2:3" ht="15" customHeight="1" x14ac:dyDescent="0.25">
      <c r="B11" s="12" t="s">
        <v>27</v>
      </c>
      <c r="C11" s="13">
        <v>1400</v>
      </c>
    </row>
    <row r="12" spans="2:3" ht="15" customHeight="1" x14ac:dyDescent="0.25">
      <c r="B12" s="12" t="s">
        <v>28</v>
      </c>
      <c r="C12" s="13">
        <v>800</v>
      </c>
    </row>
    <row r="13" spans="2:3" ht="15" customHeight="1" x14ac:dyDescent="0.25">
      <c r="B13" s="12"/>
      <c r="C13" s="13">
        <v>5000</v>
      </c>
    </row>
    <row r="14" spans="2:3" ht="15" customHeight="1" x14ac:dyDescent="0.25">
      <c r="B14" s="12"/>
      <c r="C14" s="13"/>
    </row>
    <row r="15" spans="2:3" ht="15" customHeight="1" x14ac:dyDescent="0.25">
      <c r="B15" s="12"/>
      <c r="C15" s="13"/>
    </row>
    <row r="16" spans="2:3" ht="15" customHeight="1" x14ac:dyDescent="0.25">
      <c r="B16" s="12"/>
      <c r="C16" s="13"/>
    </row>
    <row r="17" spans="2:8" ht="15" customHeight="1" x14ac:dyDescent="0.25">
      <c r="B17" s="12"/>
      <c r="C17" s="13"/>
    </row>
    <row r="18" spans="2:8" ht="15" customHeight="1" x14ac:dyDescent="0.25">
      <c r="B18" s="12"/>
      <c r="C18" s="13"/>
    </row>
    <row r="19" spans="2:8" ht="15" customHeight="1" x14ac:dyDescent="0.25">
      <c r="B19" s="14" t="s">
        <v>29</v>
      </c>
      <c r="C19" s="15">
        <f>SUM(C6:C18)</f>
        <v>52000</v>
      </c>
    </row>
    <row r="21" spans="2:8" ht="15" customHeight="1" x14ac:dyDescent="0.25">
      <c r="B21" s="16" t="s">
        <v>30</v>
      </c>
    </row>
    <row r="23" spans="2:8" ht="21.75" customHeight="1" x14ac:dyDescent="0.25">
      <c r="B23" s="30" t="s">
        <v>13</v>
      </c>
      <c r="C23" s="30"/>
      <c r="D23" s="30"/>
      <c r="E23" s="30"/>
      <c r="F23" s="30"/>
      <c r="G23" s="30"/>
      <c r="H23" s="30"/>
    </row>
    <row r="24" spans="2:8" ht="25.5" customHeight="1" x14ac:dyDescent="0.25">
      <c r="B24" s="31" t="s">
        <v>14</v>
      </c>
      <c r="C24" s="31"/>
      <c r="D24" s="31"/>
      <c r="E24" s="31"/>
      <c r="F24" s="31"/>
      <c r="G24" s="31"/>
      <c r="H24" s="31"/>
    </row>
    <row r="25" spans="2:8" ht="19.5" customHeight="1" x14ac:dyDescent="0.25">
      <c r="B25" s="1" t="s">
        <v>15</v>
      </c>
      <c r="C25" s="32" t="s">
        <v>16</v>
      </c>
      <c r="D25" s="32"/>
      <c r="E25" s="32" t="s">
        <v>17</v>
      </c>
      <c r="F25" s="32"/>
      <c r="G25" s="32"/>
      <c r="H25" s="32"/>
    </row>
    <row r="26" spans="2:8" ht="15" customHeight="1" x14ac:dyDescent="0.25">
      <c r="B26" s="8"/>
    </row>
    <row r="27" spans="2:8" ht="15" customHeight="1" x14ac:dyDescent="0.25">
      <c r="B27" s="8"/>
    </row>
  </sheetData>
  <mergeCells count="4">
    <mergeCell ref="B23:H23"/>
    <mergeCell ref="B24:H24"/>
    <mergeCell ref="C25:D25"/>
    <mergeCell ref="E25:H25"/>
  </mergeCells>
  <hyperlinks>
    <hyperlink ref="B24" r:id="rId1" xr:uid="{00000000-0004-0000-0100-000000000000}"/>
    <hyperlink ref="B25" r:id="rId2" xr:uid="{00000000-0004-0000-0100-000001000000}"/>
    <hyperlink ref="C25" r:id="rId3" xr:uid="{00000000-0004-0000-0100-000002000000}"/>
    <hyperlink ref="E25" r:id="rId4" xr:uid="{00000000-0004-0000-0100-000003000000}"/>
  </hyperlinks>
  <pageMargins left="0.75" right="0.75" top="1" bottom="1" header="0.511811023622047" footer="0.511811023622047"/>
  <pageSetup paperSize="9" orientation="portrait" horizontalDpi="300" verticalDpi="300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31"/>
  <sheetViews>
    <sheetView showGridLines="0" zoomScaleNormal="100" workbookViewId="0">
      <pane ySplit="4" topLeftCell="A5" activePane="bottomLeft" state="frozen"/>
      <selection pane="bottomLeft" activeCell="K6" sqref="K6"/>
    </sheetView>
  </sheetViews>
  <sheetFormatPr defaultColWidth="8.7109375" defaultRowHeight="15" x14ac:dyDescent="0.25"/>
  <cols>
    <col min="1" max="1" width="3" customWidth="1"/>
    <col min="2" max="2" width="26" customWidth="1"/>
    <col min="3" max="3" width="14" customWidth="1"/>
    <col min="4" max="4" width="12" customWidth="1"/>
    <col min="5" max="5" width="11" customWidth="1"/>
    <col min="6" max="6" width="15.28515625" customWidth="1"/>
    <col min="7" max="7" width="13" customWidth="1"/>
    <col min="8" max="8" width="16" customWidth="1"/>
    <col min="9" max="9" width="12" customWidth="1"/>
    <col min="10" max="10" width="14" customWidth="1"/>
    <col min="11" max="11" width="12" customWidth="1"/>
    <col min="12" max="12" width="9" customWidth="1"/>
    <col min="13" max="13" width="14" customWidth="1"/>
    <col min="14" max="14" width="13" customWidth="1"/>
    <col min="15" max="15" width="9" customWidth="1"/>
  </cols>
  <sheetData>
    <row r="1" spans="2:15" ht="42" customHeight="1" x14ac:dyDescent="0.25"/>
    <row r="2" spans="2:15" ht="15.75" customHeight="1" x14ac:dyDescent="0.25">
      <c r="B2" s="9" t="s">
        <v>31</v>
      </c>
    </row>
    <row r="3" spans="2:15" ht="15" customHeight="1" x14ac:dyDescent="0.25">
      <c r="B3" s="10" t="s">
        <v>32</v>
      </c>
    </row>
    <row r="4" spans="2:15" ht="54" customHeight="1" x14ac:dyDescent="0.25">
      <c r="B4" s="11" t="s">
        <v>33</v>
      </c>
      <c r="C4" s="11" t="s">
        <v>34</v>
      </c>
      <c r="D4" s="11" t="s">
        <v>35</v>
      </c>
      <c r="E4" s="11" t="s">
        <v>36</v>
      </c>
      <c r="F4" s="11" t="s">
        <v>37</v>
      </c>
      <c r="G4" s="11" t="s">
        <v>38</v>
      </c>
      <c r="H4" s="11" t="s">
        <v>39</v>
      </c>
      <c r="I4" s="11" t="s">
        <v>40</v>
      </c>
      <c r="J4" s="11" t="s">
        <v>41</v>
      </c>
      <c r="K4" s="11" t="s">
        <v>42</v>
      </c>
      <c r="L4" s="11" t="s">
        <v>43</v>
      </c>
      <c r="M4" s="11" t="s">
        <v>44</v>
      </c>
      <c r="N4" s="11" t="s">
        <v>45</v>
      </c>
      <c r="O4" s="11" t="s">
        <v>46</v>
      </c>
    </row>
    <row r="5" spans="2:15" ht="15" customHeight="1" x14ac:dyDescent="0.25">
      <c r="B5" s="17" t="s">
        <v>47</v>
      </c>
      <c r="C5" s="13">
        <v>86000</v>
      </c>
      <c r="D5" s="13">
        <v>31000</v>
      </c>
      <c r="E5" s="18">
        <v>260</v>
      </c>
      <c r="F5" s="19">
        <v>65</v>
      </c>
      <c r="G5" s="20">
        <f t="shared" ref="G5:G24" si="0">IF(OR(E5="",F5=""),0,E5*F5)</f>
        <v>16900</v>
      </c>
      <c r="H5" s="13">
        <v>9500</v>
      </c>
      <c r="I5" s="13">
        <v>2400</v>
      </c>
      <c r="J5" s="20">
        <f t="shared" ref="J5:J24" si="1">SUM(D5,G5,H5,I5)</f>
        <v>59800</v>
      </c>
      <c r="K5" s="20">
        <f t="shared" ref="K5:K24" si="2">IF(C5="","",C5-J5)</f>
        <v>26200</v>
      </c>
      <c r="L5" s="21">
        <f t="shared" ref="L5:L24" si="3">IF(OR(C5="",C5=0),"",K5/C5)</f>
        <v>0.30465116279069765</v>
      </c>
      <c r="M5" s="20">
        <f>IF(OR(C5="",SUM($C$5:$C$24)=0),"",C5/SUM($C$5:$C$24)*'KOSZTY STAŁE'!$C$19)</f>
        <v>45632.65306122449</v>
      </c>
      <c r="N5" s="20">
        <f t="shared" ref="N5:N24" si="4">IF(C5="","",K5-M5)</f>
        <v>-19432.65306122449</v>
      </c>
      <c r="O5" s="21">
        <f t="shared" ref="O5:O24" si="5">IF(OR(C5="",C5=0),"",N5/C5)</f>
        <v>-0.22596108210726151</v>
      </c>
    </row>
    <row r="6" spans="2:15" ht="15" customHeight="1" x14ac:dyDescent="0.25">
      <c r="B6" s="17" t="s">
        <v>48</v>
      </c>
      <c r="C6" s="13">
        <v>12000</v>
      </c>
      <c r="D6" s="13">
        <v>1800</v>
      </c>
      <c r="E6" s="18">
        <v>120</v>
      </c>
      <c r="F6" s="19">
        <v>65</v>
      </c>
      <c r="G6" s="20">
        <f t="shared" si="0"/>
        <v>7800</v>
      </c>
      <c r="H6" s="13">
        <v>0</v>
      </c>
      <c r="I6" s="13">
        <v>350</v>
      </c>
      <c r="J6" s="20">
        <f t="shared" si="1"/>
        <v>9950</v>
      </c>
      <c r="K6" s="20">
        <f t="shared" si="2"/>
        <v>2050</v>
      </c>
      <c r="L6" s="21">
        <f t="shared" si="3"/>
        <v>0.17083333333333334</v>
      </c>
      <c r="M6" s="20">
        <f>IF(OR(C6="",SUM($C$5:$C$24)=0),"",C6/SUM($C$5:$C$24)*'KOSZTY STAŁE'!$C$19)</f>
        <v>6367.3469387755104</v>
      </c>
      <c r="N6" s="20">
        <f t="shared" si="4"/>
        <v>-4317.3469387755104</v>
      </c>
      <c r="O6" s="21">
        <f t="shared" si="5"/>
        <v>-0.35977891156462588</v>
      </c>
    </row>
    <row r="7" spans="2:15" ht="15" customHeight="1" x14ac:dyDescent="0.25">
      <c r="B7" s="17"/>
      <c r="C7" s="13"/>
      <c r="D7" s="13"/>
      <c r="E7" s="18"/>
      <c r="F7" s="19"/>
      <c r="G7" s="20">
        <f t="shared" si="0"/>
        <v>0</v>
      </c>
      <c r="H7" s="13"/>
      <c r="I7" s="13"/>
      <c r="J7" s="20">
        <f t="shared" si="1"/>
        <v>0</v>
      </c>
      <c r="K7" s="20" t="str">
        <f t="shared" si="2"/>
        <v/>
      </c>
      <c r="L7" s="21" t="str">
        <f t="shared" si="3"/>
        <v/>
      </c>
      <c r="M7" s="20" t="str">
        <f>IF(OR(C7="",SUM($C$5:$C$24)=0),"",C7/SUM($C$5:$C$24)*'KOSZTY STAŁE'!$C$19)</f>
        <v/>
      </c>
      <c r="N7" s="20" t="str">
        <f t="shared" si="4"/>
        <v/>
      </c>
      <c r="O7" s="21" t="str">
        <f t="shared" si="5"/>
        <v/>
      </c>
    </row>
    <row r="8" spans="2:15" ht="15" customHeight="1" x14ac:dyDescent="0.25">
      <c r="B8" s="17"/>
      <c r="C8" s="13"/>
      <c r="D8" s="13"/>
      <c r="E8" s="18"/>
      <c r="F8" s="19"/>
      <c r="G8" s="20">
        <f t="shared" si="0"/>
        <v>0</v>
      </c>
      <c r="H8" s="13"/>
      <c r="I8" s="13"/>
      <c r="J8" s="20">
        <f t="shared" si="1"/>
        <v>0</v>
      </c>
      <c r="K8" s="20" t="str">
        <f t="shared" si="2"/>
        <v/>
      </c>
      <c r="L8" s="21" t="str">
        <f t="shared" si="3"/>
        <v/>
      </c>
      <c r="M8" s="20" t="str">
        <f>IF(OR(C8="",SUM($C$5:$C$24)=0),"",C8/SUM($C$5:$C$24)*'KOSZTY STAŁE'!$C$19)</f>
        <v/>
      </c>
      <c r="N8" s="20" t="str">
        <f t="shared" si="4"/>
        <v/>
      </c>
      <c r="O8" s="21" t="str">
        <f t="shared" si="5"/>
        <v/>
      </c>
    </row>
    <row r="9" spans="2:15" ht="15" customHeight="1" x14ac:dyDescent="0.25">
      <c r="B9" s="17"/>
      <c r="C9" s="13"/>
      <c r="D9" s="13"/>
      <c r="E9" s="18"/>
      <c r="F9" s="19"/>
      <c r="G9" s="20">
        <f t="shared" si="0"/>
        <v>0</v>
      </c>
      <c r="H9" s="13"/>
      <c r="I9" s="13"/>
      <c r="J9" s="20">
        <f t="shared" si="1"/>
        <v>0</v>
      </c>
      <c r="K9" s="20" t="str">
        <f t="shared" si="2"/>
        <v/>
      </c>
      <c r="L9" s="21" t="str">
        <f t="shared" si="3"/>
        <v/>
      </c>
      <c r="M9" s="20" t="str">
        <f>IF(OR(C9="",SUM($C$5:$C$24)=0),"",C9/SUM($C$5:$C$24)*'KOSZTY STAŁE'!$C$19)</f>
        <v/>
      </c>
      <c r="N9" s="20" t="str">
        <f t="shared" si="4"/>
        <v/>
      </c>
      <c r="O9" s="21" t="str">
        <f t="shared" si="5"/>
        <v/>
      </c>
    </row>
    <row r="10" spans="2:15" ht="15" customHeight="1" x14ac:dyDescent="0.25">
      <c r="B10" s="17"/>
      <c r="C10" s="13"/>
      <c r="D10" s="13"/>
      <c r="E10" s="18"/>
      <c r="F10" s="19"/>
      <c r="G10" s="20">
        <f t="shared" si="0"/>
        <v>0</v>
      </c>
      <c r="H10" s="13"/>
      <c r="I10" s="13"/>
      <c r="J10" s="20">
        <f t="shared" si="1"/>
        <v>0</v>
      </c>
      <c r="K10" s="20" t="str">
        <f t="shared" si="2"/>
        <v/>
      </c>
      <c r="L10" s="21" t="str">
        <f t="shared" si="3"/>
        <v/>
      </c>
      <c r="M10" s="20" t="str">
        <f>IF(OR(C10="",SUM($C$5:$C$24)=0),"",C10/SUM($C$5:$C$24)*'KOSZTY STAŁE'!$C$19)</f>
        <v/>
      </c>
      <c r="N10" s="20" t="str">
        <f t="shared" si="4"/>
        <v/>
      </c>
      <c r="O10" s="21" t="str">
        <f t="shared" si="5"/>
        <v/>
      </c>
    </row>
    <row r="11" spans="2:15" ht="15" customHeight="1" x14ac:dyDescent="0.25">
      <c r="B11" s="17"/>
      <c r="C11" s="13"/>
      <c r="D11" s="13"/>
      <c r="E11" s="18"/>
      <c r="F11" s="19"/>
      <c r="G11" s="20">
        <f t="shared" si="0"/>
        <v>0</v>
      </c>
      <c r="H11" s="13"/>
      <c r="I11" s="13"/>
      <c r="J11" s="20">
        <f t="shared" si="1"/>
        <v>0</v>
      </c>
      <c r="K11" s="20" t="str">
        <f t="shared" si="2"/>
        <v/>
      </c>
      <c r="L11" s="21" t="str">
        <f t="shared" si="3"/>
        <v/>
      </c>
      <c r="M11" s="20" t="str">
        <f>IF(OR(C11="",SUM($C$5:$C$24)=0),"",C11/SUM($C$5:$C$24)*'KOSZTY STAŁE'!$C$19)</f>
        <v/>
      </c>
      <c r="N11" s="20" t="str">
        <f t="shared" si="4"/>
        <v/>
      </c>
      <c r="O11" s="21" t="str">
        <f t="shared" si="5"/>
        <v/>
      </c>
    </row>
    <row r="12" spans="2:15" ht="15" customHeight="1" x14ac:dyDescent="0.25">
      <c r="B12" s="17"/>
      <c r="C12" s="13"/>
      <c r="D12" s="13"/>
      <c r="E12" s="18"/>
      <c r="F12" s="19"/>
      <c r="G12" s="20">
        <f t="shared" si="0"/>
        <v>0</v>
      </c>
      <c r="H12" s="13"/>
      <c r="I12" s="13"/>
      <c r="J12" s="20">
        <f t="shared" si="1"/>
        <v>0</v>
      </c>
      <c r="K12" s="20" t="str">
        <f t="shared" si="2"/>
        <v/>
      </c>
      <c r="L12" s="21" t="str">
        <f t="shared" si="3"/>
        <v/>
      </c>
      <c r="M12" s="20" t="str">
        <f>IF(OR(C12="",SUM($C$5:$C$24)=0),"",C12/SUM($C$5:$C$24)*'KOSZTY STAŁE'!$C$19)</f>
        <v/>
      </c>
      <c r="N12" s="20" t="str">
        <f t="shared" si="4"/>
        <v/>
      </c>
      <c r="O12" s="21" t="str">
        <f t="shared" si="5"/>
        <v/>
      </c>
    </row>
    <row r="13" spans="2:15" ht="15" customHeight="1" x14ac:dyDescent="0.25">
      <c r="B13" s="17"/>
      <c r="C13" s="13"/>
      <c r="D13" s="13"/>
      <c r="E13" s="18"/>
      <c r="F13" s="19"/>
      <c r="G13" s="20">
        <f t="shared" si="0"/>
        <v>0</v>
      </c>
      <c r="H13" s="13"/>
      <c r="I13" s="13"/>
      <c r="J13" s="20">
        <f t="shared" si="1"/>
        <v>0</v>
      </c>
      <c r="K13" s="20" t="str">
        <f t="shared" si="2"/>
        <v/>
      </c>
      <c r="L13" s="21" t="str">
        <f t="shared" si="3"/>
        <v/>
      </c>
      <c r="M13" s="20" t="str">
        <f>IF(OR(C13="",SUM($C$5:$C$24)=0),"",C13/SUM($C$5:$C$24)*'KOSZTY STAŁE'!$C$19)</f>
        <v/>
      </c>
      <c r="N13" s="20" t="str">
        <f t="shared" si="4"/>
        <v/>
      </c>
      <c r="O13" s="21" t="str">
        <f t="shared" si="5"/>
        <v/>
      </c>
    </row>
    <row r="14" spans="2:15" ht="15" customHeight="1" x14ac:dyDescent="0.25">
      <c r="B14" s="17"/>
      <c r="C14" s="13"/>
      <c r="D14" s="13"/>
      <c r="E14" s="18"/>
      <c r="F14" s="19"/>
      <c r="G14" s="20">
        <f t="shared" si="0"/>
        <v>0</v>
      </c>
      <c r="H14" s="13"/>
      <c r="I14" s="13"/>
      <c r="J14" s="20">
        <f t="shared" si="1"/>
        <v>0</v>
      </c>
      <c r="K14" s="20" t="str">
        <f t="shared" si="2"/>
        <v/>
      </c>
      <c r="L14" s="21" t="str">
        <f t="shared" si="3"/>
        <v/>
      </c>
      <c r="M14" s="20" t="str">
        <f>IF(OR(C14="",SUM($C$5:$C$24)=0),"",C14/SUM($C$5:$C$24)*'KOSZTY STAŁE'!$C$19)</f>
        <v/>
      </c>
      <c r="N14" s="20" t="str">
        <f t="shared" si="4"/>
        <v/>
      </c>
      <c r="O14" s="21" t="str">
        <f t="shared" si="5"/>
        <v/>
      </c>
    </row>
    <row r="15" spans="2:15" ht="15" customHeight="1" x14ac:dyDescent="0.25">
      <c r="B15" s="17"/>
      <c r="C15" s="13"/>
      <c r="D15" s="13"/>
      <c r="E15" s="18"/>
      <c r="F15" s="19"/>
      <c r="G15" s="20">
        <f t="shared" si="0"/>
        <v>0</v>
      </c>
      <c r="H15" s="13"/>
      <c r="I15" s="13"/>
      <c r="J15" s="20">
        <f t="shared" si="1"/>
        <v>0</v>
      </c>
      <c r="K15" s="20" t="str">
        <f t="shared" si="2"/>
        <v/>
      </c>
      <c r="L15" s="21" t="str">
        <f t="shared" si="3"/>
        <v/>
      </c>
      <c r="M15" s="20" t="str">
        <f>IF(OR(C15="",SUM($C$5:$C$24)=0),"",C15/SUM($C$5:$C$24)*'KOSZTY STAŁE'!$C$19)</f>
        <v/>
      </c>
      <c r="N15" s="20" t="str">
        <f t="shared" si="4"/>
        <v/>
      </c>
      <c r="O15" s="21" t="str">
        <f t="shared" si="5"/>
        <v/>
      </c>
    </row>
    <row r="16" spans="2:15" ht="15" customHeight="1" x14ac:dyDescent="0.25">
      <c r="B16" s="17"/>
      <c r="C16" s="13"/>
      <c r="D16" s="13"/>
      <c r="E16" s="18"/>
      <c r="F16" s="19"/>
      <c r="G16" s="20">
        <f t="shared" si="0"/>
        <v>0</v>
      </c>
      <c r="H16" s="13"/>
      <c r="I16" s="13"/>
      <c r="J16" s="20">
        <f t="shared" si="1"/>
        <v>0</v>
      </c>
      <c r="K16" s="20" t="str">
        <f t="shared" si="2"/>
        <v/>
      </c>
      <c r="L16" s="21" t="str">
        <f t="shared" si="3"/>
        <v/>
      </c>
      <c r="M16" s="20" t="str">
        <f>IF(OR(C16="",SUM($C$5:$C$24)=0),"",C16/SUM($C$5:$C$24)*'KOSZTY STAŁE'!$C$19)</f>
        <v/>
      </c>
      <c r="N16" s="20" t="str">
        <f t="shared" si="4"/>
        <v/>
      </c>
      <c r="O16" s="21" t="str">
        <f t="shared" si="5"/>
        <v/>
      </c>
    </row>
    <row r="17" spans="2:15" ht="15" customHeight="1" x14ac:dyDescent="0.25">
      <c r="B17" s="17"/>
      <c r="C17" s="13"/>
      <c r="D17" s="13"/>
      <c r="E17" s="18"/>
      <c r="F17" s="19"/>
      <c r="G17" s="20">
        <f t="shared" si="0"/>
        <v>0</v>
      </c>
      <c r="H17" s="13"/>
      <c r="I17" s="13"/>
      <c r="J17" s="20">
        <f t="shared" si="1"/>
        <v>0</v>
      </c>
      <c r="K17" s="20" t="str">
        <f t="shared" si="2"/>
        <v/>
      </c>
      <c r="L17" s="21" t="str">
        <f t="shared" si="3"/>
        <v/>
      </c>
      <c r="M17" s="20" t="str">
        <f>IF(OR(C17="",SUM($C$5:$C$24)=0),"",C17/SUM($C$5:$C$24)*'KOSZTY STAŁE'!$C$19)</f>
        <v/>
      </c>
      <c r="N17" s="20" t="str">
        <f t="shared" si="4"/>
        <v/>
      </c>
      <c r="O17" s="21" t="str">
        <f t="shared" si="5"/>
        <v/>
      </c>
    </row>
    <row r="18" spans="2:15" ht="15" customHeight="1" x14ac:dyDescent="0.25">
      <c r="B18" s="17"/>
      <c r="C18" s="13"/>
      <c r="D18" s="13"/>
      <c r="E18" s="18"/>
      <c r="F18" s="19"/>
      <c r="G18" s="20">
        <f t="shared" si="0"/>
        <v>0</v>
      </c>
      <c r="H18" s="13"/>
      <c r="I18" s="13"/>
      <c r="J18" s="20">
        <f t="shared" si="1"/>
        <v>0</v>
      </c>
      <c r="K18" s="20" t="str">
        <f t="shared" si="2"/>
        <v/>
      </c>
      <c r="L18" s="21" t="str">
        <f t="shared" si="3"/>
        <v/>
      </c>
      <c r="M18" s="20" t="str">
        <f>IF(OR(C18="",SUM($C$5:$C$24)=0),"",C18/SUM($C$5:$C$24)*'KOSZTY STAŁE'!$C$19)</f>
        <v/>
      </c>
      <c r="N18" s="20" t="str">
        <f t="shared" si="4"/>
        <v/>
      </c>
      <c r="O18" s="21" t="str">
        <f t="shared" si="5"/>
        <v/>
      </c>
    </row>
    <row r="19" spans="2:15" ht="15" customHeight="1" x14ac:dyDescent="0.25">
      <c r="B19" s="17"/>
      <c r="C19" s="13"/>
      <c r="D19" s="13"/>
      <c r="E19" s="18"/>
      <c r="F19" s="19"/>
      <c r="G19" s="20">
        <f t="shared" si="0"/>
        <v>0</v>
      </c>
      <c r="H19" s="13"/>
      <c r="I19" s="13"/>
      <c r="J19" s="20">
        <f t="shared" si="1"/>
        <v>0</v>
      </c>
      <c r="K19" s="20" t="str">
        <f t="shared" si="2"/>
        <v/>
      </c>
      <c r="L19" s="21" t="str">
        <f t="shared" si="3"/>
        <v/>
      </c>
      <c r="M19" s="20" t="str">
        <f>IF(OR(C19="",SUM($C$5:$C$24)=0),"",C19/SUM($C$5:$C$24)*'KOSZTY STAŁE'!$C$19)</f>
        <v/>
      </c>
      <c r="N19" s="20" t="str">
        <f t="shared" si="4"/>
        <v/>
      </c>
      <c r="O19" s="21" t="str">
        <f t="shared" si="5"/>
        <v/>
      </c>
    </row>
    <row r="20" spans="2:15" ht="15" customHeight="1" x14ac:dyDescent="0.25">
      <c r="B20" s="17"/>
      <c r="C20" s="13"/>
      <c r="D20" s="13"/>
      <c r="E20" s="18"/>
      <c r="F20" s="19"/>
      <c r="G20" s="20">
        <f t="shared" si="0"/>
        <v>0</v>
      </c>
      <c r="H20" s="13"/>
      <c r="I20" s="13"/>
      <c r="J20" s="20">
        <f t="shared" si="1"/>
        <v>0</v>
      </c>
      <c r="K20" s="20" t="str">
        <f t="shared" si="2"/>
        <v/>
      </c>
      <c r="L20" s="21" t="str">
        <f t="shared" si="3"/>
        <v/>
      </c>
      <c r="M20" s="20" t="str">
        <f>IF(OR(C20="",SUM($C$5:$C$24)=0),"",C20/SUM($C$5:$C$24)*'KOSZTY STAŁE'!$C$19)</f>
        <v/>
      </c>
      <c r="N20" s="20" t="str">
        <f t="shared" si="4"/>
        <v/>
      </c>
      <c r="O20" s="21" t="str">
        <f t="shared" si="5"/>
        <v/>
      </c>
    </row>
    <row r="21" spans="2:15" ht="15" customHeight="1" x14ac:dyDescent="0.25">
      <c r="B21" s="17"/>
      <c r="C21" s="13"/>
      <c r="D21" s="13"/>
      <c r="E21" s="18"/>
      <c r="F21" s="19"/>
      <c r="G21" s="20">
        <f t="shared" si="0"/>
        <v>0</v>
      </c>
      <c r="H21" s="13"/>
      <c r="I21" s="13"/>
      <c r="J21" s="20">
        <f t="shared" si="1"/>
        <v>0</v>
      </c>
      <c r="K21" s="20" t="str">
        <f t="shared" si="2"/>
        <v/>
      </c>
      <c r="L21" s="21" t="str">
        <f t="shared" si="3"/>
        <v/>
      </c>
      <c r="M21" s="20" t="str">
        <f>IF(OR(C21="",SUM($C$5:$C$24)=0),"",C21/SUM($C$5:$C$24)*'KOSZTY STAŁE'!$C$19)</f>
        <v/>
      </c>
      <c r="N21" s="20" t="str">
        <f t="shared" si="4"/>
        <v/>
      </c>
      <c r="O21" s="21" t="str">
        <f t="shared" si="5"/>
        <v/>
      </c>
    </row>
    <row r="22" spans="2:15" ht="15" customHeight="1" x14ac:dyDescent="0.25">
      <c r="B22" s="17"/>
      <c r="C22" s="13"/>
      <c r="D22" s="13"/>
      <c r="E22" s="18"/>
      <c r="F22" s="19"/>
      <c r="G22" s="20">
        <f t="shared" si="0"/>
        <v>0</v>
      </c>
      <c r="H22" s="13"/>
      <c r="I22" s="13"/>
      <c r="J22" s="20">
        <f t="shared" si="1"/>
        <v>0</v>
      </c>
      <c r="K22" s="20" t="str">
        <f t="shared" si="2"/>
        <v/>
      </c>
      <c r="L22" s="21" t="str">
        <f t="shared" si="3"/>
        <v/>
      </c>
      <c r="M22" s="20" t="str">
        <f>IF(OR(C22="",SUM($C$5:$C$24)=0),"",C22/SUM($C$5:$C$24)*'KOSZTY STAŁE'!$C$19)</f>
        <v/>
      </c>
      <c r="N22" s="20" t="str">
        <f t="shared" si="4"/>
        <v/>
      </c>
      <c r="O22" s="21" t="str">
        <f t="shared" si="5"/>
        <v/>
      </c>
    </row>
    <row r="23" spans="2:15" ht="15" customHeight="1" x14ac:dyDescent="0.25">
      <c r="B23" s="17"/>
      <c r="C23" s="13"/>
      <c r="D23" s="13"/>
      <c r="E23" s="18"/>
      <c r="F23" s="19"/>
      <c r="G23" s="20">
        <f t="shared" si="0"/>
        <v>0</v>
      </c>
      <c r="H23" s="13"/>
      <c r="I23" s="13"/>
      <c r="J23" s="20">
        <f t="shared" si="1"/>
        <v>0</v>
      </c>
      <c r="K23" s="20" t="str">
        <f t="shared" si="2"/>
        <v/>
      </c>
      <c r="L23" s="21" t="str">
        <f t="shared" si="3"/>
        <v/>
      </c>
      <c r="M23" s="20" t="str">
        <f>IF(OR(C23="",SUM($C$5:$C$24)=0),"",C23/SUM($C$5:$C$24)*'KOSZTY STAŁE'!$C$19)</f>
        <v/>
      </c>
      <c r="N23" s="20" t="str">
        <f t="shared" si="4"/>
        <v/>
      </c>
      <c r="O23" s="21" t="str">
        <f t="shared" si="5"/>
        <v/>
      </c>
    </row>
    <row r="24" spans="2:15" ht="15" customHeight="1" x14ac:dyDescent="0.25">
      <c r="B24" s="17"/>
      <c r="C24" s="13"/>
      <c r="D24" s="13"/>
      <c r="E24" s="18"/>
      <c r="F24" s="19"/>
      <c r="G24" s="20">
        <f t="shared" si="0"/>
        <v>0</v>
      </c>
      <c r="H24" s="13"/>
      <c r="I24" s="13"/>
      <c r="J24" s="20">
        <f t="shared" si="1"/>
        <v>0</v>
      </c>
      <c r="K24" s="20" t="str">
        <f t="shared" si="2"/>
        <v/>
      </c>
      <c r="L24" s="21" t="str">
        <f t="shared" si="3"/>
        <v/>
      </c>
      <c r="M24" s="20" t="str">
        <f>IF(OR(C24="",SUM($C$5:$C$24)=0),"",C24/SUM($C$5:$C$24)*'KOSZTY STAŁE'!$C$19)</f>
        <v/>
      </c>
      <c r="N24" s="20" t="str">
        <f t="shared" si="4"/>
        <v/>
      </c>
      <c r="O24" s="21" t="str">
        <f t="shared" si="5"/>
        <v/>
      </c>
    </row>
    <row r="25" spans="2:15" ht="15" customHeight="1" x14ac:dyDescent="0.25">
      <c r="B25" s="14" t="s">
        <v>49</v>
      </c>
      <c r="C25" s="15">
        <f>SUM(C5:C24)</f>
        <v>98000</v>
      </c>
      <c r="J25" s="15">
        <f>SUM(J5:J24)</f>
        <v>69750</v>
      </c>
      <c r="K25" s="15">
        <f>SUM(K5:K24)</f>
        <v>28250</v>
      </c>
      <c r="L25" s="22">
        <f>IF(SUM(C5:C24)=0,"",SUM(K5:K24)/SUM(C5:C24))</f>
        <v>0.28826530612244899</v>
      </c>
      <c r="M25" s="15">
        <f>SUM(M5:M24)</f>
        <v>52000</v>
      </c>
      <c r="N25" s="15">
        <f>SUM(N5:N24)</f>
        <v>-23750</v>
      </c>
    </row>
    <row r="27" spans="2:15" ht="21.75" customHeight="1" x14ac:dyDescent="0.25">
      <c r="B27" s="30" t="s">
        <v>13</v>
      </c>
      <c r="C27" s="30"/>
      <c r="D27" s="30"/>
      <c r="E27" s="30"/>
      <c r="F27" s="30"/>
      <c r="G27" s="30"/>
      <c r="H27" s="30"/>
      <c r="I27" s="30"/>
    </row>
    <row r="28" spans="2:15" ht="25.5" customHeight="1" x14ac:dyDescent="0.25">
      <c r="B28" s="31" t="s">
        <v>14</v>
      </c>
      <c r="C28" s="31"/>
      <c r="D28" s="31"/>
      <c r="E28" s="31"/>
      <c r="F28" s="31"/>
      <c r="G28" s="31"/>
      <c r="H28" s="31"/>
      <c r="I28" s="31"/>
    </row>
    <row r="29" spans="2:15" ht="19.5" customHeight="1" x14ac:dyDescent="0.25">
      <c r="B29" s="32" t="s">
        <v>15</v>
      </c>
      <c r="C29" s="32"/>
      <c r="D29" s="32" t="s">
        <v>16</v>
      </c>
      <c r="E29" s="32"/>
      <c r="F29" s="32"/>
      <c r="G29" s="32" t="s">
        <v>17</v>
      </c>
      <c r="H29" s="32"/>
      <c r="I29" s="32"/>
    </row>
    <row r="30" spans="2:15" ht="15" customHeight="1" x14ac:dyDescent="0.25">
      <c r="B30" s="8"/>
    </row>
    <row r="31" spans="2:15" ht="15" customHeight="1" x14ac:dyDescent="0.25">
      <c r="B31" s="8"/>
    </row>
  </sheetData>
  <mergeCells count="5">
    <mergeCell ref="B27:I27"/>
    <mergeCell ref="B28:I28"/>
    <mergeCell ref="B29:C29"/>
    <mergeCell ref="D29:F29"/>
    <mergeCell ref="G29:I29"/>
  </mergeCells>
  <hyperlinks>
    <hyperlink ref="B28" r:id="rId1" xr:uid="{00000000-0004-0000-0200-000000000000}"/>
    <hyperlink ref="B29" r:id="rId2" xr:uid="{00000000-0004-0000-0200-000001000000}"/>
    <hyperlink ref="D29" r:id="rId3" xr:uid="{00000000-0004-0000-0200-000002000000}"/>
    <hyperlink ref="G29" r:id="rId4" xr:uid="{00000000-0004-0000-0200-000003000000}"/>
  </hyperlinks>
  <pageMargins left="0.75" right="0.75" top="1" bottom="1" header="0.511811023622047" footer="0.511811023622047"/>
  <pageSetup paperSize="9" orientation="portrait" horizontalDpi="300" verticalDpi="300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22"/>
  <sheetViews>
    <sheetView showGridLines="0" zoomScaleNormal="100" workbookViewId="0">
      <selection activeCell="B10" sqref="B10"/>
    </sheetView>
  </sheetViews>
  <sheetFormatPr defaultColWidth="8.7109375" defaultRowHeight="15" x14ac:dyDescent="0.25"/>
  <cols>
    <col min="1" max="1" width="3" customWidth="1"/>
    <col min="2" max="2" width="55.28515625" customWidth="1"/>
    <col min="3" max="3" width="20" customWidth="1"/>
  </cols>
  <sheetData>
    <row r="1" spans="2:3" ht="42" customHeight="1" x14ac:dyDescent="0.25"/>
    <row r="2" spans="2:3" ht="17.25" customHeight="1" x14ac:dyDescent="0.25">
      <c r="B2" s="23" t="s">
        <v>50</v>
      </c>
    </row>
    <row r="3" spans="2:3" ht="15" customHeight="1" x14ac:dyDescent="0.25">
      <c r="B3" s="24" t="s">
        <v>51</v>
      </c>
    </row>
    <row r="4" spans="2:3" ht="15" customHeight="1" x14ac:dyDescent="0.25">
      <c r="B4" s="12" t="s">
        <v>52</v>
      </c>
      <c r="C4" s="25">
        <f>ZLECENIA!C25</f>
        <v>98000</v>
      </c>
    </row>
    <row r="5" spans="2:3" ht="15" customHeight="1" x14ac:dyDescent="0.25">
      <c r="B5" s="12" t="s">
        <v>53</v>
      </c>
      <c r="C5" s="25">
        <f>ZLECENIA!K25</f>
        <v>28250</v>
      </c>
    </row>
    <row r="6" spans="2:3" ht="15" customHeight="1" x14ac:dyDescent="0.25">
      <c r="B6" s="12" t="s">
        <v>54</v>
      </c>
      <c r="C6" s="25">
        <f>'KOSZTY STAŁE'!$C$19</f>
        <v>52000</v>
      </c>
    </row>
    <row r="7" spans="2:3" ht="15" customHeight="1" x14ac:dyDescent="0.25">
      <c r="B7" s="14" t="s">
        <v>55</v>
      </c>
      <c r="C7" s="26">
        <f>ZLECENIA!K25-'KOSZTY STAŁE'!$C$19</f>
        <v>-23750</v>
      </c>
    </row>
    <row r="9" spans="2:3" ht="15" customHeight="1" x14ac:dyDescent="0.25">
      <c r="B9" s="27" t="s">
        <v>56</v>
      </c>
      <c r="C9" s="28" t="str">
        <f>IFERROR(INDEX(ZLECENIA!B5:B24,MATCH(MAX(ZLECENIA!O5:O24),ZLECENIA!O5:O24,0)),"—")</f>
        <v>PRZYKŁAD: Hala — klient A</v>
      </c>
    </row>
    <row r="10" spans="2:3" ht="15" customHeight="1" x14ac:dyDescent="0.25">
      <c r="B10" s="27" t="s">
        <v>57</v>
      </c>
      <c r="C10" s="28" t="str">
        <f>IFERROR(INDEX(ZLECENIA!B5:B24,MATCH(MIN(ZLECENIA!O5:O24),ZLECENIA!O5:O24,0)),"—")</f>
        <v>PRZYKŁAD: Serwis — klient B</v>
      </c>
    </row>
    <row r="12" spans="2:3" ht="15" customHeight="1" x14ac:dyDescent="0.25">
      <c r="B12" s="6" t="s">
        <v>58</v>
      </c>
    </row>
    <row r="13" spans="2:3" ht="15" customHeight="1" x14ac:dyDescent="0.25">
      <c r="B13" s="10" t="s">
        <v>59</v>
      </c>
    </row>
    <row r="14" spans="2:3" ht="15" customHeight="1" x14ac:dyDescent="0.25">
      <c r="B14" s="10" t="s">
        <v>60</v>
      </c>
    </row>
    <row r="15" spans="2:3" ht="15" customHeight="1" x14ac:dyDescent="0.25">
      <c r="B15" s="10" t="s">
        <v>61</v>
      </c>
    </row>
    <row r="16" spans="2:3" ht="15" customHeight="1" x14ac:dyDescent="0.25">
      <c r="B16" s="29" t="s">
        <v>62</v>
      </c>
    </row>
    <row r="18" spans="2:7" ht="21.75" customHeight="1" x14ac:dyDescent="0.25">
      <c r="B18" s="30" t="s">
        <v>13</v>
      </c>
      <c r="C18" s="30"/>
      <c r="D18" s="30"/>
      <c r="E18" s="30"/>
      <c r="F18" s="30"/>
      <c r="G18" s="30"/>
    </row>
    <row r="19" spans="2:7" ht="25.5" customHeight="1" x14ac:dyDescent="0.25">
      <c r="B19" s="31" t="s">
        <v>14</v>
      </c>
      <c r="C19" s="31"/>
      <c r="D19" s="31"/>
      <c r="E19" s="31"/>
      <c r="F19" s="31"/>
      <c r="G19" s="31"/>
    </row>
    <row r="20" spans="2:7" ht="19.5" customHeight="1" x14ac:dyDescent="0.25">
      <c r="B20" s="1" t="s">
        <v>15</v>
      </c>
      <c r="C20" s="32" t="s">
        <v>16</v>
      </c>
      <c r="D20" s="32"/>
      <c r="E20" s="32" t="s">
        <v>17</v>
      </c>
      <c r="F20" s="32"/>
      <c r="G20" s="32"/>
    </row>
    <row r="21" spans="2:7" ht="15" customHeight="1" x14ac:dyDescent="0.25">
      <c r="B21" s="8"/>
    </row>
    <row r="22" spans="2:7" ht="15" customHeight="1" x14ac:dyDescent="0.25">
      <c r="B22" s="8"/>
    </row>
  </sheetData>
  <mergeCells count="4">
    <mergeCell ref="B18:G18"/>
    <mergeCell ref="B19:G19"/>
    <mergeCell ref="C20:D20"/>
    <mergeCell ref="E20:G20"/>
  </mergeCells>
  <hyperlinks>
    <hyperlink ref="B19" r:id="rId1" xr:uid="{00000000-0004-0000-0300-000000000000}"/>
    <hyperlink ref="B20" r:id="rId2" xr:uid="{00000000-0004-0000-0300-000001000000}"/>
    <hyperlink ref="C20" r:id="rId3" xr:uid="{00000000-0004-0000-0300-000002000000}"/>
    <hyperlink ref="E20" r:id="rId4" xr:uid="{00000000-0004-0000-0300-000003000000}"/>
  </hyperlinks>
  <pageMargins left="0.75" right="0.75" top="1" bottom="1" header="0.511811023622047" footer="0.511811023622047"/>
  <pageSetup paperSize="9" orientation="portrait" horizontalDpi="300" verticalDpi="30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START</vt:lpstr>
      <vt:lpstr>KOSZTY STAŁE</vt:lpstr>
      <vt:lpstr>ZLECENIA</vt:lpstr>
      <vt:lpstr>WYNIK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Michał Trochonowicz</cp:lastModifiedBy>
  <cp:revision>0</cp:revision>
  <dcterms:created xsi:type="dcterms:W3CDTF">2026-09-01T19:18:24Z</dcterms:created>
  <dcterms:modified xsi:type="dcterms:W3CDTF">2026-09-02T15:05:41Z</dcterms:modified>
  <dc:language>en-US</dc:language>
</cp:coreProperties>
</file>